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alaskacf-my.sharepoint.com/personal/jhodge_alaskacf_org/Documents/Affiliate Finance Training/"/>
    </mc:Choice>
  </mc:AlternateContent>
  <xr:revisionPtr revIDLastSave="0" documentId="8_{480BB5EA-DD65-4D4B-9099-E1D8E3E4B79A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Budget" sheetId="9" r:id="rId1"/>
    <sheet name="Portal Export" sheetId="10" r:id="rId2"/>
  </sheets>
  <definedNames>
    <definedName name="class" localSheetId="0">#REF!</definedName>
    <definedName name="class">#REF!</definedName>
    <definedName name="division" localSheetId="0">#REF!</definedName>
    <definedName name="division">#REF!</definedName>
    <definedName name="sub" localSheetId="0">#REF!</definedName>
    <definedName name="sub">#REF!</definedName>
    <definedName name="type" localSheetId="0">#REF!</definedName>
    <definedName name="typ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3" i="9" l="1"/>
  <c r="Q33" i="9" s="1"/>
  <c r="O34" i="9"/>
  <c r="Q34" i="9" s="1"/>
  <c r="O35" i="9"/>
  <c r="Q35" i="9" s="1"/>
  <c r="O36" i="9"/>
  <c r="Q36" i="9" s="1"/>
  <c r="O37" i="9"/>
  <c r="O38" i="9"/>
  <c r="O32" i="9"/>
  <c r="Q32" i="9" s="1"/>
  <c r="Q37" i="9"/>
  <c r="P12" i="9"/>
  <c r="O10" i="9"/>
  <c r="Q10" i="9" s="1"/>
  <c r="P39" i="9"/>
  <c r="Q38" i="9"/>
  <c r="D39" i="9"/>
  <c r="D41" i="9" s="1"/>
  <c r="E39" i="9"/>
  <c r="E41" i="9" s="1"/>
  <c r="F39" i="9"/>
  <c r="F41" i="9" s="1"/>
  <c r="G39" i="9"/>
  <c r="G41" i="9" s="1"/>
  <c r="G43" i="9" s="1"/>
  <c r="H39" i="9"/>
  <c r="H41" i="9" s="1"/>
  <c r="I39" i="9"/>
  <c r="I41" i="9" s="1"/>
  <c r="J39" i="9"/>
  <c r="J41" i="9" s="1"/>
  <c r="K39" i="9"/>
  <c r="K41" i="9" s="1"/>
  <c r="L39" i="9"/>
  <c r="L41" i="9" s="1"/>
  <c r="M39" i="9"/>
  <c r="M41" i="9" s="1"/>
  <c r="M43" i="9" s="1"/>
  <c r="N39" i="9"/>
  <c r="N41" i="9" s="1"/>
  <c r="Q19" i="9"/>
  <c r="Q24" i="9"/>
  <c r="P29" i="9"/>
  <c r="P41" i="9" s="1"/>
  <c r="O18" i="9"/>
  <c r="Q18" i="9" s="1"/>
  <c r="O19" i="9"/>
  <c r="O20" i="9"/>
  <c r="Q20" i="9" s="1"/>
  <c r="O21" i="9"/>
  <c r="Q21" i="9" s="1"/>
  <c r="O22" i="9"/>
  <c r="Q22" i="9" s="1"/>
  <c r="O23" i="9"/>
  <c r="Q23" i="9" s="1"/>
  <c r="O24" i="9"/>
  <c r="O25" i="9"/>
  <c r="Q25" i="9" s="1"/>
  <c r="O26" i="9"/>
  <c r="Q26" i="9" s="1"/>
  <c r="O27" i="9"/>
  <c r="Q27" i="9" s="1"/>
  <c r="O28" i="9"/>
  <c r="Q28" i="9" s="1"/>
  <c r="O17" i="9"/>
  <c r="O8" i="9"/>
  <c r="Q8" i="9" s="1"/>
  <c r="O9" i="9"/>
  <c r="Q9" i="9" s="1"/>
  <c r="O11" i="9"/>
  <c r="Q11" i="9" s="1"/>
  <c r="D12" i="9"/>
  <c r="E12" i="9"/>
  <c r="F12" i="9"/>
  <c r="F43" i="9" s="1"/>
  <c r="G12" i="9"/>
  <c r="H12" i="9"/>
  <c r="I12" i="9"/>
  <c r="J12" i="9"/>
  <c r="J43" i="9" s="1"/>
  <c r="K12" i="9"/>
  <c r="L12" i="9"/>
  <c r="L43" i="9" s="1"/>
  <c r="M12" i="9"/>
  <c r="N12" i="9"/>
  <c r="O7" i="9"/>
  <c r="Q7" i="9" s="1"/>
  <c r="C29" i="9"/>
  <c r="O39" i="9" l="1"/>
  <c r="O41" i="9" s="1"/>
  <c r="N43" i="9"/>
  <c r="H43" i="9"/>
  <c r="Q39" i="9"/>
  <c r="O29" i="9"/>
  <c r="K43" i="9"/>
  <c r="E43" i="9"/>
  <c r="P43" i="9"/>
  <c r="I43" i="9"/>
  <c r="Q17" i="9"/>
  <c r="Q29" i="9" s="1"/>
  <c r="Q41" i="9" s="1"/>
  <c r="D43" i="9"/>
  <c r="Q12" i="9"/>
  <c r="O12" i="9"/>
  <c r="O43" i="9" l="1"/>
  <c r="Q43" i="9"/>
  <c r="C39" i="9"/>
  <c r="C41" i="9" s="1"/>
  <c r="C12" i="9" l="1"/>
  <c r="C43" i="9" s="1"/>
</calcChain>
</file>

<file path=xl/sharedStrings.xml><?xml version="1.0" encoding="utf-8"?>
<sst xmlns="http://schemas.openxmlformats.org/spreadsheetml/2006/main" count="109" uniqueCount="69">
  <si>
    <t>REVENUES</t>
  </si>
  <si>
    <t>Description</t>
  </si>
  <si>
    <t>Budget</t>
  </si>
  <si>
    <t>Program Manager Hours Support</t>
  </si>
  <si>
    <t>Flexible Funds for Affiliates</t>
  </si>
  <si>
    <t>Other Funding</t>
  </si>
  <si>
    <t xml:space="preserve">Total Revenues </t>
  </si>
  <si>
    <t>PERSONNEL AND OPERATING EXPENSES</t>
  </si>
  <si>
    <t xml:space="preserve">Salaries Expense </t>
  </si>
  <si>
    <t>Contractual Web/IT Support</t>
  </si>
  <si>
    <t>Equipment &amp; Maintenance</t>
  </si>
  <si>
    <t xml:space="preserve">Occupancy </t>
  </si>
  <si>
    <t>Printing &amp; Publications</t>
  </si>
  <si>
    <t xml:space="preserve">Postage </t>
  </si>
  <si>
    <t>Communications &amp; Marketing</t>
  </si>
  <si>
    <t xml:space="preserve">Telephone &amp; Internet </t>
  </si>
  <si>
    <t>Membership/Dues/Publications</t>
  </si>
  <si>
    <t>Bank and Merchant Fees</t>
  </si>
  <si>
    <t>Conferences &amp; Training</t>
  </si>
  <si>
    <t>Total Administrative Expense</t>
  </si>
  <si>
    <t>G/L Code</t>
  </si>
  <si>
    <t>Contractor - Program support</t>
  </si>
  <si>
    <t>Community &amp; Donor Development</t>
  </si>
  <si>
    <t>Travel &amp; Lodging</t>
  </si>
  <si>
    <t>Venue &amp; Catering</t>
  </si>
  <si>
    <t>Program Supplies</t>
  </si>
  <si>
    <t>Miscellaneous Expenses</t>
  </si>
  <si>
    <t>Total Program Expense</t>
  </si>
  <si>
    <t>Total Expense</t>
  </si>
  <si>
    <t xml:space="preserve"> Net Income </t>
  </si>
  <si>
    <t>2024 Operating Budget to Actual</t>
  </si>
  <si>
    <t>Contributions</t>
  </si>
  <si>
    <t>Total Actual</t>
  </si>
  <si>
    <t>Variance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</si>
  <si>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</si>
  <si>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</si>
  <si>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</si>
  <si>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</si>
  <si>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</si>
  <si>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</si>
  <si>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</si>
  <si>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</si>
  <si>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</si>
  <si>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</si>
  <si>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</si>
  <si>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</si>
  <si>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Revenue</t>
  </si>
  <si>
    <t>Income</t>
  </si>
  <si>
    <t>Other Income</t>
  </si>
  <si>
    <t>Grant Revenue - Internal Fund Transfers</t>
  </si>
  <si>
    <t>Grant Revenue</t>
  </si>
  <si>
    <t>Total Revenue</t>
  </si>
  <si>
    <t>Expenses</t>
  </si>
  <si>
    <t>Expense</t>
  </si>
  <si>
    <t>Salaries Expense</t>
  </si>
  <si>
    <t>Payroll Taxes</t>
  </si>
  <si>
    <t>Staff Insurance - WC/Life/Hlth</t>
  </si>
  <si>
    <t>Annuity Contributions</t>
  </si>
  <si>
    <t>Contractual - Accounting &amp; Aud</t>
  </si>
  <si>
    <t>Contractual - Web/IT Support/D</t>
  </si>
  <si>
    <t>Contractual - Contractors</t>
  </si>
  <si>
    <t>Supplies</t>
  </si>
  <si>
    <t>Postage</t>
  </si>
  <si>
    <t>Telephone/internet</t>
  </si>
  <si>
    <t>Staff Development</t>
  </si>
  <si>
    <t>Total Expenses</t>
  </si>
  <si>
    <t>Change in Net Assets</t>
  </si>
  <si>
    <t>In Kind Revenue</t>
  </si>
  <si>
    <t>In Kind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</si>
</sst>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4"/>
      <color theme="1"/>
      <name val="Garamond"/>
      <family val="1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6"/>
      <color theme="1"/>
      <name val="Garamond"/>
      <family val="1"/>
    </font>
    <font>
      <b/>
      <sz val="11"/>
      <color theme="1"/>
      <name val="Garamond"/>
      <family val="1"/>
    </font>
    <font>
      <sz val="8"/>
      <name val="Calibri"/>
      <family val="2"/>
      <scheme val="minor"/>
    </font>
    <font>
      <b/>
      <sz val="10"/>
      <color rgb="FF212529"/>
      <name val="Lucida Sans Unicode"/>
      <family val="2"/>
    </font>
    <font>
      <sz val="10"/>
      <color rgb="FF212529"/>
      <name val="Lucida Sans Unicode"/>
      <family val="2"/>
    </font>
    <font>
      <i/>
      <sz val="10"/>
      <color rgb="FF212529"/>
      <name val="Lucida Sans Unicode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4" fontId="2" fillId="0" borderId="0" xfId="1" applyFont="1" applyFill="1" applyBorder="1"/>
    <xf numFmtId="44" fontId="3" fillId="0" borderId="0" xfId="1" applyFont="1" applyFill="1" applyBorder="1"/>
    <xf numFmtId="44" fontId="5" fillId="3" borderId="0" xfId="1" applyFont="1" applyFill="1" applyBorder="1"/>
    <xf numFmtId="44" fontId="5" fillId="0" borderId="0" xfId="1" applyFont="1" applyFill="1" applyBorder="1"/>
    <xf numFmtId="44" fontId="4" fillId="0" borderId="0" xfId="1" applyFont="1" applyFill="1" applyBorder="1"/>
    <xf numFmtId="44" fontId="5" fillId="0" borderId="0" xfId="1" applyFont="1"/>
    <xf numFmtId="44" fontId="4" fillId="0" borderId="0" xfId="1" applyFont="1"/>
    <xf numFmtId="0" fontId="5" fillId="0" borderId="0" xfId="0" applyFont="1" applyAlignment="1">
      <alignment wrapText="1"/>
    </xf>
    <xf numFmtId="0" fontId="2" fillId="4" borderId="1" xfId="0" applyFont="1" applyFill="1" applyBorder="1"/>
    <xf numFmtId="44" fontId="4" fillId="0" borderId="0" xfId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3" xfId="0" applyFont="1" applyBorder="1"/>
    <xf numFmtId="44" fontId="5" fillId="0" borderId="3" xfId="1" applyFont="1" applyFill="1" applyBorder="1"/>
    <xf numFmtId="44" fontId="5" fillId="3" borderId="3" xfId="1" applyFont="1" applyFill="1" applyBorder="1"/>
    <xf numFmtId="44" fontId="4" fillId="0" borderId="3" xfId="1" applyFont="1" applyBorder="1" applyAlignment="1">
      <alignment wrapText="1"/>
    </xf>
    <xf numFmtId="44" fontId="4" fillId="3" borderId="0" xfId="1" applyFont="1" applyFill="1" applyBorder="1"/>
    <xf numFmtId="0" fontId="4" fillId="2" borderId="1" xfId="0" applyFont="1" applyFill="1" applyBorder="1" applyAlignment="1">
      <alignment horizontal="center" wrapText="1"/>
    </xf>
    <xf numFmtId="0" fontId="2" fillId="2" borderId="2" xfId="0" applyFont="1" applyFill="1" applyBorder="1"/>
    <xf numFmtId="0" fontId="5" fillId="0" borderId="0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44" fontId="5" fillId="5" borderId="0" xfId="1" applyFont="1" applyFill="1" applyBorder="1"/>
    <xf numFmtId="0" fontId="4" fillId="4" borderId="1" xfId="0" applyFont="1" applyFill="1" applyBorder="1" applyAlignment="1">
      <alignment horizontal="center"/>
    </xf>
    <xf numFmtId="44" fontId="4" fillId="3" borderId="3" xfId="1" applyFont="1" applyFill="1" applyBorder="1"/>
    <xf numFmtId="44" fontId="4" fillId="0" borderId="3" xfId="1" applyFont="1" applyBorder="1"/>
    <xf numFmtId="43" fontId="5" fillId="0" borderId="0" xfId="1" applyNumberFormat="1" applyFont="1" applyFill="1" applyBorder="1"/>
    <xf numFmtId="43" fontId="5" fillId="0" borderId="3" xfId="1" applyNumberFormat="1" applyFont="1" applyFill="1" applyBorder="1"/>
    <xf numFmtId="0" fontId="10" fillId="6" borderId="0" xfId="0" applyFont="1" applyFill="1" applyAlignment="1">
      <alignment vertical="top" wrapText="1"/>
    </xf>
    <xf numFmtId="4" fontId="10" fillId="6" borderId="0" xfId="0" applyNumberFormat="1" applyFont="1" applyFill="1" applyAlignment="1">
      <alignment horizontal="right" vertical="top" wrapText="1"/>
    </xf>
    <xf numFmtId="0" fontId="10" fillId="6" borderId="0" xfId="0" applyFont="1" applyFill="1" applyAlignment="1">
      <alignment horizontal="right" vertical="top" wrapText="1"/>
    </xf>
    <xf numFmtId="0" fontId="9" fillId="6" borderId="0" xfId="0" applyFont="1" applyFill="1" applyAlignment="1">
      <alignment vertical="top" wrapText="1"/>
    </xf>
    <xf numFmtId="0" fontId="11" fillId="6" borderId="0" xfId="0" applyFont="1" applyFill="1" applyAlignment="1">
      <alignment vertical="top" wrapText="1"/>
    </xf>
    <xf numFmtId="0" fontId="10" fillId="6" borderId="0" xfId="0" applyFont="1" applyFill="1" applyAlignment="1">
      <alignment vertical="top" wrapText="1"/>
    </xf>
    <xf numFmtId="0" fontId="10" fillId="6" borderId="0" xfId="0" applyFont="1" applyFill="1" applyAlignment="1">
      <alignment horizontal="right" vertical="top" wrapText="1"/>
    </xf>
    <xf numFmtId="0" fontId="9" fillId="6" borderId="0" xfId="0" applyFont="1" applyFill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238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95250</xdr:rowOff>
    </xdr:from>
    <xdr:to>
      <xdr:col>1</xdr:col>
      <xdr:colOff>586740</xdr:colOff>
      <xdr:row>2</xdr:row>
      <xdr:rowOff>110490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95250"/>
          <a:ext cx="54864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topLeftCell="B1" zoomScaleNormal="100" zoomScalePageLayoutView="80" workbookViewId="0">
      <selection activeCell="B3" sqref="B3"/>
    </sheetView>
  </sheetViews>
  <sheetFormatPr defaultColWidth="9.140625" defaultRowHeight="15" x14ac:dyDescent="0.25"/>
  <cols>
    <col min="1" max="1" width="11.140625" style="2" bestFit="1" customWidth="1"/>
    <col min="2" max="2" width="50.140625" style="2" bestFit="1" customWidth="1"/>
    <col min="3" max="3" width="8" style="2" bestFit="1" customWidth="1"/>
    <col min="4" max="4" width="12.7109375" style="2" bestFit="1" customWidth="1"/>
    <col min="5" max="5" width="13.85546875" style="2" bestFit="1" customWidth="1"/>
    <col min="6" max="14" width="8" style="2" bestFit="1" customWidth="1"/>
    <col min="15" max="15" width="13.85546875" style="2" bestFit="1" customWidth="1"/>
    <col min="16" max="16" width="14.7109375" style="2" bestFit="1" customWidth="1"/>
    <col min="17" max="17" width="13.7109375" style="8" bestFit="1" customWidth="1"/>
    <col min="18" max="16384" width="9.140625" style="2"/>
  </cols>
  <sheetData>
    <row r="1" spans="1:19" ht="21" x14ac:dyDescent="0.35">
      <c r="A1" s="10"/>
      <c r="B1" s="21" t="s">
        <v>30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5"/>
    </row>
    <row r="2" spans="1:19" ht="2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"/>
    </row>
    <row r="4" spans="1:19" ht="15.75" x14ac:dyDescent="0.25">
      <c r="A4" s="1"/>
      <c r="B4" s="1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Q4" s="9"/>
    </row>
    <row r="5" spans="1:19" ht="15.75" x14ac:dyDescent="0.25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9" ht="16.5" thickBot="1" x14ac:dyDescent="0.3">
      <c r="A6" s="1"/>
      <c r="B6" s="19" t="s">
        <v>1</v>
      </c>
      <c r="C6" s="36" t="s">
        <v>34</v>
      </c>
      <c r="D6" s="36" t="s">
        <v>35</v>
      </c>
      <c r="E6" s="36" t="s">
        <v>36</v>
      </c>
      <c r="F6" s="36" t="s">
        <v>37</v>
      </c>
      <c r="G6" s="36" t="s">
        <v>38</v>
      </c>
      <c r="H6" s="36" t="s">
        <v>39</v>
      </c>
      <c r="I6" s="36" t="s">
        <v>40</v>
      </c>
      <c r="J6" s="36" t="s">
        <v>41</v>
      </c>
      <c r="K6" s="36" t="s">
        <v>42</v>
      </c>
      <c r="L6" s="36" t="s">
        <v>43</v>
      </c>
      <c r="M6" s="36" t="s">
        <v>44</v>
      </c>
      <c r="N6" s="36" t="s">
        <v>45</v>
      </c>
      <c r="O6" s="41" t="s">
        <v>32</v>
      </c>
      <c r="P6" s="41" t="s">
        <v>2</v>
      </c>
      <c r="Q6" s="32" t="s">
        <v>33</v>
      </c>
    </row>
    <row r="7" spans="1:19" ht="15.75" x14ac:dyDescent="0.25">
      <c r="A7" s="3"/>
      <c r="B7" s="18" t="s">
        <v>31</v>
      </c>
      <c r="C7" s="44">
        <v>0</v>
      </c>
      <c r="D7" s="44">
        <v>50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31">
        <f>SUM(C7:N7)</f>
        <v>50</v>
      </c>
      <c r="P7" s="15">
        <v>150</v>
      </c>
      <c r="Q7" s="20">
        <f>O7-P7</f>
        <v>-100</v>
      </c>
    </row>
    <row r="8" spans="1:19" ht="15.75" x14ac:dyDescent="0.25">
      <c r="A8" s="3"/>
      <c r="B8" s="3" t="s">
        <v>3</v>
      </c>
      <c r="C8" s="44">
        <v>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31">
        <f t="shared" ref="O8:O11" si="0">SUM(C8:N8)</f>
        <v>0</v>
      </c>
      <c r="P8" s="15">
        <v>0</v>
      </c>
      <c r="Q8" s="20">
        <f>O8-P8</f>
        <v>0</v>
      </c>
    </row>
    <row r="9" spans="1:19" ht="15.75" x14ac:dyDescent="0.25">
      <c r="A9" s="3"/>
      <c r="B9" s="3" t="s">
        <v>4</v>
      </c>
      <c r="C9" s="44">
        <v>0</v>
      </c>
      <c r="D9" s="44"/>
      <c r="E9" s="44">
        <v>7500</v>
      </c>
      <c r="F9" s="44"/>
      <c r="G9" s="44"/>
      <c r="H9" s="44"/>
      <c r="I9" s="44"/>
      <c r="J9" s="44"/>
      <c r="K9" s="44"/>
      <c r="L9" s="44"/>
      <c r="M9" s="44"/>
      <c r="N9" s="44"/>
      <c r="O9" s="31">
        <f t="shared" si="0"/>
        <v>7500</v>
      </c>
      <c r="P9" s="15">
        <v>7500</v>
      </c>
      <c r="Q9" s="20">
        <f>O9-P9</f>
        <v>0</v>
      </c>
    </row>
    <row r="10" spans="1:19" ht="15.75" x14ac:dyDescent="0.25">
      <c r="A10" s="3"/>
      <c r="B10" s="3" t="s">
        <v>67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31">
        <f t="shared" si="0"/>
        <v>0</v>
      </c>
      <c r="P10" s="15">
        <v>1500</v>
      </c>
      <c r="Q10" s="20">
        <f>O10-P10</f>
        <v>-1500</v>
      </c>
    </row>
    <row r="11" spans="1:19" ht="16.5" thickBot="1" x14ac:dyDescent="0.3">
      <c r="A11" s="3"/>
      <c r="B11" s="3" t="s">
        <v>5</v>
      </c>
      <c r="C11" s="45">
        <v>0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2">
        <f t="shared" si="0"/>
        <v>0</v>
      </c>
      <c r="P11" s="43">
        <v>0</v>
      </c>
      <c r="Q11" s="30">
        <f>O11-P11</f>
        <v>0</v>
      </c>
    </row>
    <row r="12" spans="1:19" ht="16.5" thickTop="1" x14ac:dyDescent="0.25">
      <c r="A12" s="3"/>
      <c r="B12" s="4" t="s">
        <v>6</v>
      </c>
      <c r="C12" s="44">
        <f>SUM(C7:C11)</f>
        <v>0</v>
      </c>
      <c r="D12" s="44">
        <f t="shared" ref="D12:Q12" si="1">SUM(D7:D11)</f>
        <v>50</v>
      </c>
      <c r="E12" s="44">
        <f t="shared" si="1"/>
        <v>7500</v>
      </c>
      <c r="F12" s="44">
        <f t="shared" si="1"/>
        <v>0</v>
      </c>
      <c r="G12" s="44">
        <f t="shared" si="1"/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4">
        <f t="shared" si="1"/>
        <v>0</v>
      </c>
      <c r="M12" s="44">
        <f t="shared" si="1"/>
        <v>0</v>
      </c>
      <c r="N12" s="44">
        <f t="shared" si="1"/>
        <v>0</v>
      </c>
      <c r="O12" s="14">
        <f t="shared" si="1"/>
        <v>7550</v>
      </c>
      <c r="P12" s="14">
        <f>SUM(P7:P11)</f>
        <v>9150</v>
      </c>
      <c r="Q12" s="14">
        <f t="shared" si="1"/>
        <v>-1600</v>
      </c>
    </row>
    <row r="13" spans="1:19" ht="15.75" x14ac:dyDescent="0.25">
      <c r="A13" s="3"/>
      <c r="B13" s="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</row>
    <row r="14" spans="1:19" ht="15.75" x14ac:dyDescent="0.25">
      <c r="A14" s="1"/>
      <c r="B14" s="1" t="s">
        <v>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9" ht="15.75" x14ac:dyDescent="0.25">
      <c r="A15" s="3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9" ht="16.5" thickBot="1" x14ac:dyDescent="0.3">
      <c r="A16" s="1"/>
      <c r="B16" s="19" t="s">
        <v>1</v>
      </c>
      <c r="C16" s="36" t="s">
        <v>34</v>
      </c>
      <c r="D16" s="36" t="s">
        <v>35</v>
      </c>
      <c r="E16" s="36" t="s">
        <v>36</v>
      </c>
      <c r="F16" s="36" t="s">
        <v>37</v>
      </c>
      <c r="G16" s="36" t="s">
        <v>38</v>
      </c>
      <c r="H16" s="36" t="s">
        <v>39</v>
      </c>
      <c r="I16" s="36" t="s">
        <v>40</v>
      </c>
      <c r="J16" s="36" t="s">
        <v>41</v>
      </c>
      <c r="K16" s="36" t="s">
        <v>42</v>
      </c>
      <c r="L16" s="36" t="s">
        <v>43</v>
      </c>
      <c r="M16" s="36" t="s">
        <v>44</v>
      </c>
      <c r="N16" s="36" t="s">
        <v>45</v>
      </c>
      <c r="O16" s="39" t="s">
        <v>32</v>
      </c>
      <c r="P16" s="39" t="s">
        <v>2</v>
      </c>
      <c r="Q16" s="32" t="s">
        <v>33</v>
      </c>
      <c r="R16" s="24"/>
      <c r="S16" s="24"/>
    </row>
    <row r="17" spans="1:19" ht="15.75" x14ac:dyDescent="0.25">
      <c r="A17" s="7"/>
      <c r="B17" s="25" t="s">
        <v>8</v>
      </c>
      <c r="C17" s="44">
        <v>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3">
        <f>SUM(C17:N17)</f>
        <v>0</v>
      </c>
      <c r="P17" s="14">
        <v>9500</v>
      </c>
      <c r="Q17" s="20">
        <f>O17-P17</f>
        <v>-9500</v>
      </c>
      <c r="R17" s="24"/>
      <c r="S17" s="24"/>
    </row>
    <row r="18" spans="1:19" ht="15.75" x14ac:dyDescent="0.25">
      <c r="A18" s="22">
        <v>60500</v>
      </c>
      <c r="B18" s="25" t="s">
        <v>9</v>
      </c>
      <c r="C18" s="44">
        <v>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3">
        <f t="shared" ref="O18:O28" si="2">SUM(C18:N18)</f>
        <v>0</v>
      </c>
      <c r="P18" s="14">
        <v>0</v>
      </c>
      <c r="Q18" s="20">
        <f t="shared" ref="Q18:Q28" si="3">O18-P18</f>
        <v>0</v>
      </c>
      <c r="R18" s="24"/>
      <c r="S18" s="24"/>
    </row>
    <row r="19" spans="1:19" ht="15.75" x14ac:dyDescent="0.25">
      <c r="A19" s="23">
        <v>61310</v>
      </c>
      <c r="B19" s="25" t="s">
        <v>10</v>
      </c>
      <c r="C19" s="44">
        <v>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3">
        <f t="shared" si="2"/>
        <v>0</v>
      </c>
      <c r="P19" s="14">
        <v>0</v>
      </c>
      <c r="Q19" s="20">
        <f t="shared" si="3"/>
        <v>0</v>
      </c>
      <c r="R19" s="24"/>
      <c r="S19" s="24"/>
    </row>
    <row r="20" spans="1:19" ht="15.75" x14ac:dyDescent="0.25">
      <c r="A20" s="23">
        <v>61400</v>
      </c>
      <c r="B20" s="25" t="s">
        <v>11</v>
      </c>
      <c r="C20" s="44">
        <v>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13">
        <f t="shared" si="2"/>
        <v>0</v>
      </c>
      <c r="P20" s="14">
        <v>0</v>
      </c>
      <c r="Q20" s="20">
        <f t="shared" si="3"/>
        <v>0</v>
      </c>
      <c r="R20" s="24"/>
      <c r="S20" s="24"/>
    </row>
    <row r="21" spans="1:19" ht="15.75" x14ac:dyDescent="0.25">
      <c r="A21" s="23">
        <v>61500</v>
      </c>
      <c r="B21" s="25" t="s">
        <v>12</v>
      </c>
      <c r="C21" s="44">
        <v>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13">
        <f t="shared" si="2"/>
        <v>0</v>
      </c>
      <c r="P21" s="14">
        <v>100</v>
      </c>
      <c r="Q21" s="20">
        <f t="shared" si="3"/>
        <v>-100</v>
      </c>
      <c r="R21" s="24"/>
      <c r="S21" s="24"/>
    </row>
    <row r="22" spans="1:19" ht="15.75" x14ac:dyDescent="0.25">
      <c r="A22" s="23">
        <v>61600</v>
      </c>
      <c r="B22" s="25" t="s">
        <v>13</v>
      </c>
      <c r="C22" s="44">
        <v>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3">
        <f t="shared" si="2"/>
        <v>0</v>
      </c>
      <c r="P22" s="14">
        <v>0</v>
      </c>
      <c r="Q22" s="20">
        <f t="shared" si="3"/>
        <v>0</v>
      </c>
      <c r="R22" s="24"/>
      <c r="S22" s="24"/>
    </row>
    <row r="23" spans="1:19" ht="15.75" x14ac:dyDescent="0.25">
      <c r="A23" s="23">
        <v>61610</v>
      </c>
      <c r="B23" s="25" t="s">
        <v>14</v>
      </c>
      <c r="C23" s="44">
        <v>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13">
        <f t="shared" si="2"/>
        <v>0</v>
      </c>
      <c r="P23" s="14"/>
      <c r="Q23" s="20">
        <f t="shared" si="3"/>
        <v>0</v>
      </c>
      <c r="R23" s="24"/>
      <c r="S23" s="24"/>
    </row>
    <row r="24" spans="1:19" ht="15.75" x14ac:dyDescent="0.25">
      <c r="A24" s="23">
        <v>61620</v>
      </c>
      <c r="B24" s="25" t="s">
        <v>15</v>
      </c>
      <c r="C24" s="44">
        <v>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13">
        <f t="shared" si="2"/>
        <v>0</v>
      </c>
      <c r="P24" s="14"/>
      <c r="Q24" s="20">
        <f t="shared" si="3"/>
        <v>0</v>
      </c>
      <c r="R24" s="24"/>
      <c r="S24" s="24"/>
    </row>
    <row r="25" spans="1:19" ht="15.75" x14ac:dyDescent="0.25">
      <c r="A25" s="23">
        <v>61700</v>
      </c>
      <c r="B25" s="25" t="s">
        <v>16</v>
      </c>
      <c r="C25" s="44">
        <v>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13">
        <f t="shared" si="2"/>
        <v>0</v>
      </c>
      <c r="P25" s="14"/>
      <c r="Q25" s="20">
        <f t="shared" si="3"/>
        <v>0</v>
      </c>
      <c r="R25" s="24"/>
      <c r="S25" s="24"/>
    </row>
    <row r="26" spans="1:19" ht="15.75" x14ac:dyDescent="0.25">
      <c r="A26" s="23">
        <v>61260</v>
      </c>
      <c r="B26" s="25" t="s">
        <v>17</v>
      </c>
      <c r="C26" s="44">
        <v>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13">
        <f t="shared" si="2"/>
        <v>0</v>
      </c>
      <c r="P26" s="14"/>
      <c r="Q26" s="20">
        <f t="shared" si="3"/>
        <v>0</v>
      </c>
      <c r="R26" s="24"/>
      <c r="S26" s="24"/>
    </row>
    <row r="27" spans="1:19" ht="15.75" x14ac:dyDescent="0.25">
      <c r="A27" s="23"/>
      <c r="B27" s="25" t="s">
        <v>18</v>
      </c>
      <c r="C27" s="44">
        <v>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13">
        <f t="shared" si="2"/>
        <v>0</v>
      </c>
      <c r="P27" s="14"/>
      <c r="Q27" s="20">
        <f t="shared" si="3"/>
        <v>0</v>
      </c>
      <c r="R27" s="24"/>
      <c r="S27" s="24"/>
    </row>
    <row r="28" spans="1:19" ht="16.5" thickBot="1" x14ac:dyDescent="0.3">
      <c r="A28" s="23">
        <v>61910</v>
      </c>
      <c r="B28" s="27"/>
      <c r="C28" s="45">
        <v>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9">
        <f t="shared" si="2"/>
        <v>0</v>
      </c>
      <c r="P28" s="28"/>
      <c r="Q28" s="30">
        <f t="shared" si="3"/>
        <v>0</v>
      </c>
      <c r="R28" s="24"/>
      <c r="S28" s="24"/>
    </row>
    <row r="29" spans="1:19" ht="16.5" thickTop="1" x14ac:dyDescent="0.25">
      <c r="B29" s="26" t="s">
        <v>19</v>
      </c>
      <c r="C29" s="44">
        <f>SUM(C17:C28)</f>
        <v>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0">
        <f>SUM(O17:O28)</f>
        <v>0</v>
      </c>
      <c r="P29" s="40">
        <f>SUM(P17:P28)</f>
        <v>9600</v>
      </c>
      <c r="Q29" s="20">
        <f>SUM(Q17:Q28)</f>
        <v>-9600</v>
      </c>
      <c r="R29" s="24"/>
      <c r="S29" s="24"/>
    </row>
    <row r="31" spans="1:19" ht="16.5" thickBot="1" x14ac:dyDescent="0.3">
      <c r="A31" s="33" t="s">
        <v>20</v>
      </c>
      <c r="B31" s="19" t="s">
        <v>1</v>
      </c>
      <c r="C31" s="36" t="s">
        <v>34</v>
      </c>
      <c r="D31" s="36" t="s">
        <v>35</v>
      </c>
      <c r="E31" s="36" t="s">
        <v>36</v>
      </c>
      <c r="F31" s="36" t="s">
        <v>37</v>
      </c>
      <c r="G31" s="36" t="s">
        <v>38</v>
      </c>
      <c r="H31" s="36" t="s">
        <v>39</v>
      </c>
      <c r="I31" s="36" t="s">
        <v>40</v>
      </c>
      <c r="J31" s="36" t="s">
        <v>41</v>
      </c>
      <c r="K31" s="36" t="s">
        <v>42</v>
      </c>
      <c r="L31" s="36" t="s">
        <v>43</v>
      </c>
      <c r="M31" s="36" t="s">
        <v>44</v>
      </c>
      <c r="N31" s="36" t="s">
        <v>45</v>
      </c>
      <c r="O31" s="37" t="s">
        <v>32</v>
      </c>
      <c r="P31" s="37" t="s">
        <v>2</v>
      </c>
      <c r="Q31" s="38" t="s">
        <v>33</v>
      </c>
      <c r="R31" s="24"/>
    </row>
    <row r="32" spans="1:19" ht="15.75" x14ac:dyDescent="0.25">
      <c r="A32" s="23">
        <v>61945</v>
      </c>
      <c r="B32" s="34" t="s">
        <v>21</v>
      </c>
      <c r="C32" s="44">
        <v>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13">
        <f>SUM(C32:N32)</f>
        <v>0</v>
      </c>
      <c r="P32" s="14"/>
      <c r="Q32" s="20">
        <f>O32-P32</f>
        <v>0</v>
      </c>
      <c r="R32" s="24"/>
    </row>
    <row r="33" spans="1:18" ht="15.75" x14ac:dyDescent="0.25">
      <c r="A33" s="23">
        <v>61950</v>
      </c>
      <c r="B33" s="34" t="s">
        <v>22</v>
      </c>
      <c r="C33" s="44">
        <v>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13">
        <f t="shared" ref="O33:O38" si="4">SUM(C33:N33)</f>
        <v>0</v>
      </c>
      <c r="P33" s="14"/>
      <c r="Q33" s="20">
        <f t="shared" ref="Q33:Q38" si="5">O33-P33</f>
        <v>0</v>
      </c>
      <c r="R33" s="24"/>
    </row>
    <row r="34" spans="1:18" ht="15.75" x14ac:dyDescent="0.25">
      <c r="A34" s="23">
        <v>61955</v>
      </c>
      <c r="B34" s="34" t="s">
        <v>23</v>
      </c>
      <c r="C34" s="44">
        <v>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13">
        <f t="shared" si="4"/>
        <v>0</v>
      </c>
      <c r="P34" s="14">
        <v>500</v>
      </c>
      <c r="Q34" s="20">
        <f t="shared" si="5"/>
        <v>-500</v>
      </c>
      <c r="R34" s="24"/>
    </row>
    <row r="35" spans="1:18" ht="15.75" x14ac:dyDescent="0.25">
      <c r="A35" s="23">
        <v>61960</v>
      </c>
      <c r="B35" s="34" t="s">
        <v>24</v>
      </c>
      <c r="C35" s="44">
        <v>0</v>
      </c>
      <c r="D35" s="44">
        <v>250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13">
        <f t="shared" si="4"/>
        <v>250</v>
      </c>
      <c r="P35" s="14">
        <v>1000</v>
      </c>
      <c r="Q35" s="20">
        <f t="shared" si="5"/>
        <v>-750</v>
      </c>
      <c r="R35" s="24"/>
    </row>
    <row r="36" spans="1:18" ht="15.75" x14ac:dyDescent="0.25">
      <c r="A36" s="23">
        <v>61970</v>
      </c>
      <c r="B36" s="34" t="s">
        <v>25</v>
      </c>
      <c r="C36" s="44">
        <v>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13">
        <f t="shared" si="4"/>
        <v>0</v>
      </c>
      <c r="P36" s="14"/>
      <c r="Q36" s="20">
        <f t="shared" si="5"/>
        <v>0</v>
      </c>
      <c r="R36" s="24"/>
    </row>
    <row r="37" spans="1:18" ht="15.75" x14ac:dyDescent="0.25">
      <c r="A37" s="23"/>
      <c r="B37" s="34" t="s">
        <v>68</v>
      </c>
      <c r="C37" s="44">
        <v>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13">
        <f t="shared" si="4"/>
        <v>0</v>
      </c>
      <c r="P37" s="14"/>
      <c r="Q37" s="20">
        <f t="shared" si="5"/>
        <v>0</v>
      </c>
      <c r="R37" s="24"/>
    </row>
    <row r="38" spans="1:18" ht="16.5" thickBot="1" x14ac:dyDescent="0.3">
      <c r="A38" s="23"/>
      <c r="B38" s="35" t="s">
        <v>26</v>
      </c>
      <c r="C38" s="45">
        <v>0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29">
        <f t="shared" si="4"/>
        <v>0</v>
      </c>
      <c r="P38" s="28"/>
      <c r="Q38" s="30">
        <f t="shared" si="5"/>
        <v>0</v>
      </c>
      <c r="R38" s="24"/>
    </row>
    <row r="39" spans="1:18" ht="16.5" thickTop="1" x14ac:dyDescent="0.25">
      <c r="B39" s="26" t="s">
        <v>27</v>
      </c>
      <c r="C39" s="44">
        <f>SUM(C32:C38)</f>
        <v>0</v>
      </c>
      <c r="D39" s="44">
        <f t="shared" ref="D39:N39" si="6">SUM(D32:D38)</f>
        <v>250</v>
      </c>
      <c r="E39" s="44">
        <f t="shared" si="6"/>
        <v>0</v>
      </c>
      <c r="F39" s="44">
        <f t="shared" si="6"/>
        <v>0</v>
      </c>
      <c r="G39" s="44">
        <f t="shared" si="6"/>
        <v>0</v>
      </c>
      <c r="H39" s="44">
        <f t="shared" si="6"/>
        <v>0</v>
      </c>
      <c r="I39" s="44">
        <f t="shared" si="6"/>
        <v>0</v>
      </c>
      <c r="J39" s="44">
        <f t="shared" si="6"/>
        <v>0</v>
      </c>
      <c r="K39" s="44">
        <f t="shared" si="6"/>
        <v>0</v>
      </c>
      <c r="L39" s="44">
        <f t="shared" si="6"/>
        <v>0</v>
      </c>
      <c r="M39" s="44">
        <f t="shared" si="6"/>
        <v>0</v>
      </c>
      <c r="N39" s="44">
        <f t="shared" si="6"/>
        <v>0</v>
      </c>
      <c r="O39" s="13">
        <f>SUM(O32:O38)</f>
        <v>250</v>
      </c>
      <c r="P39" s="14">
        <f t="shared" ref="P39:Q39" si="7">SUM(P32:P38)</f>
        <v>1500</v>
      </c>
      <c r="Q39" s="14">
        <f t="shared" si="7"/>
        <v>-1250</v>
      </c>
      <c r="R39" s="24"/>
    </row>
    <row r="41" spans="1:18" ht="15.75" x14ac:dyDescent="0.25">
      <c r="B41" s="4" t="s">
        <v>28</v>
      </c>
      <c r="C41" s="11">
        <f>C29+C39</f>
        <v>0</v>
      </c>
      <c r="D41" s="11">
        <f>D29+D39</f>
        <v>250</v>
      </c>
      <c r="E41" s="11">
        <f>E29+E39</f>
        <v>0</v>
      </c>
      <c r="F41" s="11">
        <f>F29+F39</f>
        <v>0</v>
      </c>
      <c r="G41" s="11">
        <f>G29+G39</f>
        <v>0</v>
      </c>
      <c r="H41" s="11">
        <f>H29+H39</f>
        <v>0</v>
      </c>
      <c r="I41" s="11">
        <f>I29+I39</f>
        <v>0</v>
      </c>
      <c r="J41" s="11">
        <f>J29+J39</f>
        <v>0</v>
      </c>
      <c r="K41" s="11">
        <f>K29+K39</f>
        <v>0</v>
      </c>
      <c r="L41" s="11">
        <f>L29+L39</f>
        <v>0</v>
      </c>
      <c r="M41" s="11">
        <f>M29+M39</f>
        <v>0</v>
      </c>
      <c r="N41" s="11">
        <f>N29+N39</f>
        <v>0</v>
      </c>
      <c r="O41" s="11">
        <f>O29+O39</f>
        <v>250</v>
      </c>
      <c r="P41" s="11">
        <f>P29+P39</f>
        <v>11100</v>
      </c>
      <c r="Q41" s="11">
        <f>Q29+Q39</f>
        <v>-10850</v>
      </c>
    </row>
    <row r="43" spans="1:18" ht="18.75" x14ac:dyDescent="0.3">
      <c r="B43" s="6" t="s">
        <v>29</v>
      </c>
      <c r="C43" s="12">
        <f>C12-C41</f>
        <v>0</v>
      </c>
      <c r="D43" s="12">
        <f t="shared" ref="D43:Q43" si="8">D12-D41</f>
        <v>-200</v>
      </c>
      <c r="E43" s="12">
        <f t="shared" si="8"/>
        <v>7500</v>
      </c>
      <c r="F43" s="12">
        <f t="shared" si="8"/>
        <v>0</v>
      </c>
      <c r="G43" s="12">
        <f t="shared" si="8"/>
        <v>0</v>
      </c>
      <c r="H43" s="12">
        <f t="shared" si="8"/>
        <v>0</v>
      </c>
      <c r="I43" s="12">
        <f t="shared" si="8"/>
        <v>0</v>
      </c>
      <c r="J43" s="12">
        <f t="shared" si="8"/>
        <v>0</v>
      </c>
      <c r="K43" s="12">
        <f t="shared" si="8"/>
        <v>0</v>
      </c>
      <c r="L43" s="12">
        <f t="shared" si="8"/>
        <v>0</v>
      </c>
      <c r="M43" s="12">
        <f t="shared" si="8"/>
        <v>0</v>
      </c>
      <c r="N43" s="12">
        <f t="shared" si="8"/>
        <v>0</v>
      </c>
      <c r="O43" s="12">
        <f t="shared" si="8"/>
        <v>7300</v>
      </c>
      <c r="P43" s="12">
        <f t="shared" si="8"/>
        <v>-1950</v>
      </c>
      <c r="Q43" s="12">
        <f t="shared" si="8"/>
        <v>9250</v>
      </c>
    </row>
  </sheetData>
  <mergeCells count="1">
    <mergeCell ref="B1:Q1"/>
  </mergeCells>
  <phoneticPr fontId="8" type="noConversion"/>
  <conditionalFormatting sqref="A17">
    <cfRule type="duplicateValues" dxfId="6" priority="48"/>
  </conditionalFormatting>
  <conditionalFormatting sqref="A19:A21">
    <cfRule type="duplicateValues" dxfId="5" priority="8"/>
  </conditionalFormatting>
  <conditionalFormatting sqref="A22:A28">
    <cfRule type="duplicateValues" dxfId="4" priority="7"/>
  </conditionalFormatting>
  <conditionalFormatting sqref="A32:A37">
    <cfRule type="duplicateValues" dxfId="3" priority="5"/>
  </conditionalFormatting>
  <conditionalFormatting sqref="A38">
    <cfRule type="duplicateValues" dxfId="2" priority="3"/>
  </conditionalFormatting>
  <conditionalFormatting sqref="B32:B37">
    <cfRule type="duplicateValues" dxfId="1" priority="6"/>
  </conditionalFormatting>
  <conditionalFormatting sqref="B38">
    <cfRule type="duplicateValues" dxfId="0" priority="4"/>
  </conditionalFormatting>
  <pageMargins left="0.25" right="0.25" top="0.75" bottom="0.75" header="0.3" footer="0.3"/>
  <pageSetup scale="78" orientation="landscape" r:id="rId1"/>
  <headerFooter>
    <oddHeader>&amp;R&amp;"Garamond,Bold"CONFIDENTIAL</oddHeader>
    <oddFooter>&amp;R&amp;"Garamond,Bold"CONFIDENTIAL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2697-975E-46B3-8BE3-733E2C39BAEF}">
  <dimension ref="A2:G32"/>
  <sheetViews>
    <sheetView workbookViewId="0">
      <selection activeCell="E22" sqref="E22:F22"/>
    </sheetView>
  </sheetViews>
  <sheetFormatPr defaultRowHeight="15" x14ac:dyDescent="0.25"/>
  <cols>
    <col min="7" max="7" width="12.42578125" bestFit="1" customWidth="1"/>
  </cols>
  <sheetData>
    <row r="2" spans="1:7" x14ac:dyDescent="0.25">
      <c r="A2" s="49" t="s">
        <v>46</v>
      </c>
      <c r="B2" s="49"/>
      <c r="C2" s="49"/>
      <c r="D2" s="49"/>
      <c r="E2" s="49"/>
      <c r="F2" s="49"/>
      <c r="G2" s="49"/>
    </row>
    <row r="3" spans="1:7" x14ac:dyDescent="0.25">
      <c r="A3" s="46"/>
      <c r="B3" s="50" t="s">
        <v>47</v>
      </c>
      <c r="C3" s="50"/>
      <c r="D3" s="50"/>
      <c r="E3" s="50"/>
      <c r="F3" s="50"/>
      <c r="G3" s="50"/>
    </row>
    <row r="4" spans="1:7" x14ac:dyDescent="0.25">
      <c r="A4" s="46"/>
      <c r="B4" s="46"/>
      <c r="C4" s="51">
        <v>40300</v>
      </c>
      <c r="D4" s="51"/>
      <c r="E4" s="51" t="s">
        <v>31</v>
      </c>
      <c r="F4" s="51"/>
      <c r="G4" s="47">
        <v>1174.8599999999999</v>
      </c>
    </row>
    <row r="5" spans="1:7" x14ac:dyDescent="0.25">
      <c r="A5" s="46"/>
      <c r="B5" s="50" t="s">
        <v>48</v>
      </c>
      <c r="C5" s="50"/>
      <c r="D5" s="50"/>
      <c r="E5" s="50"/>
      <c r="F5" s="50"/>
      <c r="G5" s="50"/>
    </row>
    <row r="6" spans="1:7" ht="38.25" customHeight="1" x14ac:dyDescent="0.25">
      <c r="A6" s="46"/>
      <c r="B6" s="46"/>
      <c r="C6" s="51">
        <v>41400</v>
      </c>
      <c r="D6" s="51"/>
      <c r="E6" s="51" t="s">
        <v>49</v>
      </c>
      <c r="F6" s="51"/>
      <c r="G6" s="48">
        <v>500</v>
      </c>
    </row>
    <row r="7" spans="1:7" x14ac:dyDescent="0.25">
      <c r="A7" s="46"/>
      <c r="B7" s="46"/>
      <c r="C7" s="51">
        <v>42000</v>
      </c>
      <c r="D7" s="51"/>
      <c r="E7" s="51" t="s">
        <v>50</v>
      </c>
      <c r="F7" s="51"/>
      <c r="G7" s="47">
        <v>1350</v>
      </c>
    </row>
    <row r="8" spans="1:7" x14ac:dyDescent="0.25">
      <c r="A8" s="52"/>
      <c r="B8" s="52"/>
      <c r="C8" s="52"/>
      <c r="D8" s="52"/>
      <c r="E8" s="52"/>
      <c r="F8" s="52"/>
      <c r="G8" s="47">
        <v>1850</v>
      </c>
    </row>
    <row r="9" spans="1:7" x14ac:dyDescent="0.25">
      <c r="A9" s="53" t="s">
        <v>51</v>
      </c>
      <c r="B9" s="53"/>
      <c r="C9" s="53"/>
      <c r="D9" s="53"/>
      <c r="E9" s="53"/>
      <c r="F9" s="53"/>
      <c r="G9" s="47">
        <v>3024.86</v>
      </c>
    </row>
    <row r="10" spans="1:7" x14ac:dyDescent="0.25">
      <c r="A10" s="49" t="s">
        <v>52</v>
      </c>
      <c r="B10" s="49"/>
      <c r="C10" s="49"/>
      <c r="D10" s="49"/>
      <c r="E10" s="49"/>
      <c r="F10" s="49"/>
      <c r="G10" s="49"/>
    </row>
    <row r="11" spans="1:7" x14ac:dyDescent="0.25">
      <c r="A11" s="46"/>
      <c r="B11" s="50" t="s">
        <v>53</v>
      </c>
      <c r="C11" s="50"/>
      <c r="D11" s="50"/>
      <c r="E11" s="50"/>
      <c r="F11" s="50"/>
      <c r="G11" s="50"/>
    </row>
    <row r="12" spans="1:7" x14ac:dyDescent="0.25">
      <c r="A12" s="46"/>
      <c r="B12" s="46"/>
      <c r="C12" s="51">
        <v>55000</v>
      </c>
      <c r="D12" s="51"/>
      <c r="E12" s="51" t="s">
        <v>54</v>
      </c>
      <c r="F12" s="51"/>
      <c r="G12" s="47">
        <v>85047.28</v>
      </c>
    </row>
    <row r="13" spans="1:7" x14ac:dyDescent="0.25">
      <c r="A13" s="46"/>
      <c r="B13" s="46"/>
      <c r="C13" s="51">
        <v>55100</v>
      </c>
      <c r="D13" s="51"/>
      <c r="E13" s="51" t="s">
        <v>55</v>
      </c>
      <c r="F13" s="51"/>
      <c r="G13" s="47">
        <v>6530.15</v>
      </c>
    </row>
    <row r="14" spans="1:7" ht="25.5" customHeight="1" x14ac:dyDescent="0.25">
      <c r="A14" s="46"/>
      <c r="B14" s="46"/>
      <c r="C14" s="51">
        <v>55200</v>
      </c>
      <c r="D14" s="51"/>
      <c r="E14" s="51" t="s">
        <v>56</v>
      </c>
      <c r="F14" s="51"/>
      <c r="G14" s="47">
        <v>11964.65</v>
      </c>
    </row>
    <row r="15" spans="1:7" ht="25.5" customHeight="1" x14ac:dyDescent="0.25">
      <c r="A15" s="46"/>
      <c r="B15" s="46"/>
      <c r="C15" s="51">
        <v>55300</v>
      </c>
      <c r="D15" s="51"/>
      <c r="E15" s="51" t="s">
        <v>57</v>
      </c>
      <c r="F15" s="51"/>
      <c r="G15" s="47">
        <v>2416.25</v>
      </c>
    </row>
    <row r="16" spans="1:7" ht="25.5" customHeight="1" x14ac:dyDescent="0.25">
      <c r="A16" s="46"/>
      <c r="B16" s="46"/>
      <c r="C16" s="51">
        <v>60400</v>
      </c>
      <c r="D16" s="51"/>
      <c r="E16" s="51" t="s">
        <v>58</v>
      </c>
      <c r="F16" s="51"/>
      <c r="G16" s="47">
        <v>3135.3</v>
      </c>
    </row>
    <row r="17" spans="1:7" ht="25.5" customHeight="1" x14ac:dyDescent="0.25">
      <c r="A17" s="46"/>
      <c r="B17" s="46"/>
      <c r="C17" s="51">
        <v>60500</v>
      </c>
      <c r="D17" s="51"/>
      <c r="E17" s="51" t="s">
        <v>59</v>
      </c>
      <c r="F17" s="51"/>
      <c r="G17" s="47">
        <v>2311.4499999999998</v>
      </c>
    </row>
    <row r="18" spans="1:7" ht="25.5" customHeight="1" x14ac:dyDescent="0.25">
      <c r="A18" s="46"/>
      <c r="B18" s="46"/>
      <c r="C18" s="51">
        <v>60600</v>
      </c>
      <c r="D18" s="51"/>
      <c r="E18" s="51" t="s">
        <v>60</v>
      </c>
      <c r="F18" s="51"/>
      <c r="G18" s="47">
        <v>4402.7</v>
      </c>
    </row>
    <row r="19" spans="1:7" ht="25.5" customHeight="1" x14ac:dyDescent="0.25">
      <c r="A19" s="46"/>
      <c r="B19" s="46"/>
      <c r="C19" s="51">
        <v>61260</v>
      </c>
      <c r="D19" s="51"/>
      <c r="E19" s="51" t="s">
        <v>17</v>
      </c>
      <c r="F19" s="51"/>
      <c r="G19" s="48">
        <v>170.49</v>
      </c>
    </row>
    <row r="20" spans="1:7" x14ac:dyDescent="0.25">
      <c r="A20" s="46"/>
      <c r="B20" s="46"/>
      <c r="C20" s="51">
        <v>61300</v>
      </c>
      <c r="D20" s="51"/>
      <c r="E20" s="51" t="s">
        <v>61</v>
      </c>
      <c r="F20" s="51"/>
      <c r="G20" s="47">
        <v>1083.75</v>
      </c>
    </row>
    <row r="21" spans="1:7" ht="25.5" customHeight="1" x14ac:dyDescent="0.25">
      <c r="A21" s="46"/>
      <c r="B21" s="46"/>
      <c r="C21" s="51">
        <v>61310</v>
      </c>
      <c r="D21" s="51"/>
      <c r="E21" s="51" t="s">
        <v>10</v>
      </c>
      <c r="F21" s="51"/>
      <c r="G21" s="48">
        <v>416.85</v>
      </c>
    </row>
    <row r="22" spans="1:7" ht="25.5" customHeight="1" x14ac:dyDescent="0.25">
      <c r="A22" s="46"/>
      <c r="B22" s="46"/>
      <c r="C22" s="51">
        <v>61500</v>
      </c>
      <c r="D22" s="51"/>
      <c r="E22" s="51" t="s">
        <v>12</v>
      </c>
      <c r="F22" s="51"/>
      <c r="G22" s="48">
        <v>57.14</v>
      </c>
    </row>
    <row r="23" spans="1:7" x14ac:dyDescent="0.25">
      <c r="A23" s="46"/>
      <c r="B23" s="46"/>
      <c r="C23" s="51">
        <v>61600</v>
      </c>
      <c r="D23" s="51"/>
      <c r="E23" s="51" t="s">
        <v>62</v>
      </c>
      <c r="F23" s="51"/>
      <c r="G23" s="48">
        <v>22.9</v>
      </c>
    </row>
    <row r="24" spans="1:7" ht="25.5" customHeight="1" x14ac:dyDescent="0.25">
      <c r="A24" s="46"/>
      <c r="B24" s="46"/>
      <c r="C24" s="51">
        <v>61610</v>
      </c>
      <c r="D24" s="51"/>
      <c r="E24" s="51" t="s">
        <v>14</v>
      </c>
      <c r="F24" s="51"/>
      <c r="G24" s="48">
        <v>167.95</v>
      </c>
    </row>
    <row r="25" spans="1:7" x14ac:dyDescent="0.25">
      <c r="A25" s="46"/>
      <c r="B25" s="46"/>
      <c r="C25" s="51">
        <v>61620</v>
      </c>
      <c r="D25" s="51"/>
      <c r="E25" s="51" t="s">
        <v>63</v>
      </c>
      <c r="F25" s="51"/>
      <c r="G25" s="48">
        <v>575.32000000000005</v>
      </c>
    </row>
    <row r="26" spans="1:7" ht="25.5" customHeight="1" x14ac:dyDescent="0.25">
      <c r="A26" s="46"/>
      <c r="B26" s="46"/>
      <c r="C26" s="51">
        <v>61700</v>
      </c>
      <c r="D26" s="51"/>
      <c r="E26" s="51" t="s">
        <v>16</v>
      </c>
      <c r="F26" s="51"/>
      <c r="G26" s="47">
        <v>1713.24</v>
      </c>
    </row>
    <row r="27" spans="1:7" x14ac:dyDescent="0.25">
      <c r="A27" s="46"/>
      <c r="B27" s="46"/>
      <c r="C27" s="51">
        <v>61915</v>
      </c>
      <c r="D27" s="51"/>
      <c r="E27" s="51" t="s">
        <v>64</v>
      </c>
      <c r="F27" s="51"/>
      <c r="G27" s="48">
        <v>733.85</v>
      </c>
    </row>
    <row r="28" spans="1:7" ht="38.25" customHeight="1" x14ac:dyDescent="0.25">
      <c r="A28" s="46"/>
      <c r="B28" s="46"/>
      <c r="C28" s="51">
        <v>61950</v>
      </c>
      <c r="D28" s="51"/>
      <c r="E28" s="51" t="s">
        <v>22</v>
      </c>
      <c r="F28" s="51"/>
      <c r="G28" s="48">
        <v>124.33</v>
      </c>
    </row>
    <row r="29" spans="1:7" x14ac:dyDescent="0.25">
      <c r="A29" s="46"/>
      <c r="B29" s="46"/>
      <c r="C29" s="51">
        <v>61960</v>
      </c>
      <c r="D29" s="51"/>
      <c r="E29" s="51" t="s">
        <v>24</v>
      </c>
      <c r="F29" s="51"/>
      <c r="G29" s="47">
        <v>1478.85</v>
      </c>
    </row>
    <row r="30" spans="1:7" x14ac:dyDescent="0.25">
      <c r="A30" s="52"/>
      <c r="B30" s="52"/>
      <c r="C30" s="52"/>
      <c r="D30" s="52"/>
      <c r="E30" s="52"/>
      <c r="F30" s="52"/>
      <c r="G30" s="47">
        <v>122352.45</v>
      </c>
    </row>
    <row r="31" spans="1:7" x14ac:dyDescent="0.25">
      <c r="A31" s="53" t="s">
        <v>65</v>
      </c>
      <c r="B31" s="53"/>
      <c r="C31" s="53"/>
      <c r="D31" s="53"/>
      <c r="E31" s="53"/>
      <c r="F31" s="53"/>
      <c r="G31" s="47">
        <v>122352.45</v>
      </c>
    </row>
    <row r="32" spans="1:7" x14ac:dyDescent="0.25">
      <c r="A32" s="53" t="s">
        <v>66</v>
      </c>
      <c r="B32" s="53"/>
      <c r="C32" s="53"/>
      <c r="D32" s="53"/>
      <c r="E32" s="53"/>
      <c r="F32" s="53"/>
      <c r="G32" s="47">
        <v>-119327.59</v>
      </c>
    </row>
  </sheetData>
  <mergeCells count="52">
    <mergeCell ref="A30:F30"/>
    <mergeCell ref="A31:F31"/>
    <mergeCell ref="A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7:D7"/>
    <mergeCell ref="E7:F7"/>
    <mergeCell ref="A8:F8"/>
    <mergeCell ref="A9:F9"/>
    <mergeCell ref="A10:G10"/>
    <mergeCell ref="B11:G11"/>
    <mergeCell ref="A2:G2"/>
    <mergeCell ref="B3:G3"/>
    <mergeCell ref="C4:D4"/>
    <mergeCell ref="E4:F4"/>
    <mergeCell ref="B5:G5"/>
    <mergeCell ref="C6:D6"/>
    <mergeCell ref="E6:F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0c65ef-a360-4ad6-b35f-33e57ef6d49b">
      <Terms xmlns="http://schemas.microsoft.com/office/infopath/2007/PartnerControls"/>
    </lcf76f155ced4ddcb4097134ff3c332f>
    <TaxCatchAll xmlns="7131e7ce-4888-4ffa-87d8-e98b671e13c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7FB26DED565D47862B0147AEE828AF" ma:contentTypeVersion="17" ma:contentTypeDescription="Create a new document." ma:contentTypeScope="" ma:versionID="acba5bccedc7eb985deacaa1972732d7">
  <xsd:schema xmlns:xsd="http://www.w3.org/2001/XMLSchema" xmlns:xs="http://www.w3.org/2001/XMLSchema" xmlns:p="http://schemas.microsoft.com/office/2006/metadata/properties" xmlns:ns2="7131e7ce-4888-4ffa-87d8-e98b671e13cf" xmlns:ns3="6e0c65ef-a360-4ad6-b35f-33e57ef6d49b" targetNamespace="http://schemas.microsoft.com/office/2006/metadata/properties" ma:root="true" ma:fieldsID="7fe264a92bffa3e939b1ba5d9087f710" ns2:_="" ns3:_="">
    <xsd:import namespace="7131e7ce-4888-4ffa-87d8-e98b671e13cf"/>
    <xsd:import namespace="6e0c65ef-a360-4ad6-b35f-33e57ef6d49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1e7ce-4888-4ffa-87d8-e98b671e13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9f99c28-1b47-4467-9d36-3412c5802e18}" ma:internalName="TaxCatchAll" ma:showField="CatchAllData" ma:web="7131e7ce-4888-4ffa-87d8-e98b671e13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c65ef-a360-4ad6-b35f-33e57ef6d4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f575f11-756f-455c-ac85-6fc75c16d1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99B043-0ABE-4E82-9E79-012DC22DB8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FAD418-8A29-4EB3-8C7D-D9F07BF03C6B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6e0c65ef-a360-4ad6-b35f-33e57ef6d49b"/>
    <ds:schemaRef ds:uri="7131e7ce-4888-4ffa-87d8-e98b671e13cf"/>
  </ds:schemaRefs>
</ds:datastoreItem>
</file>

<file path=customXml/itemProps3.xml><?xml version="1.0" encoding="utf-8"?>
<ds:datastoreItem xmlns:ds="http://schemas.openxmlformats.org/officeDocument/2006/customXml" ds:itemID="{3D9997D4-71EE-4DC7-9342-A16729B57C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31e7ce-4888-4ffa-87d8-e98b671e13cf"/>
    <ds:schemaRef ds:uri="6e0c65ef-a360-4ad6-b35f-33e57ef6d4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Portal Export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Mariko Sarafin</dc:creator>
  <cp:keywords/>
  <dc:description/>
  <cp:lastModifiedBy>Janel Hodge</cp:lastModifiedBy>
  <cp:revision/>
  <dcterms:created xsi:type="dcterms:W3CDTF">2017-09-18T21:12:58Z</dcterms:created>
  <dcterms:modified xsi:type="dcterms:W3CDTF">2024-04-23T20:56:20Z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0x010100697FB26DED565D47862B0147AEE828AF</vt:lpwstr>
  </property>
  <property fmtid="{D5CDD505-2E9C-101B-9397-08002B2CF9AE}" pid="3" name="MediaServiceImageTags">
    <vt:lpwstr/>
  </property>
</Properties>
</file>